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春资助\县级文件\"/>
    </mc:Choice>
  </mc:AlternateContent>
  <xr:revisionPtr revIDLastSave="0" documentId="13_ncr:1_{68D2E8F3-F754-4675-8CB9-033B07DC81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学前政府资助" sheetId="1" r:id="rId1"/>
    <sheet name="义教生活补助" sheetId="2" r:id="rId2"/>
    <sheet name="高中助学金" sheetId="3" r:id="rId3"/>
    <sheet name="中职助学金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D7" i="4"/>
  <c r="C7" i="4"/>
  <c r="B7" i="4"/>
  <c r="E6" i="4"/>
  <c r="E5" i="4"/>
  <c r="D11" i="3"/>
  <c r="C11" i="3"/>
  <c r="B11" i="3"/>
  <c r="D10" i="3"/>
  <c r="D9" i="3"/>
  <c r="D8" i="3"/>
  <c r="D7" i="3"/>
  <c r="D6" i="3"/>
  <c r="D5" i="3"/>
  <c r="O31" i="2"/>
  <c r="N31" i="2"/>
  <c r="L31" i="2"/>
  <c r="F31" i="2"/>
  <c r="E31" i="2"/>
  <c r="D31" i="2"/>
  <c r="M31" i="2" s="1"/>
  <c r="C31" i="2"/>
  <c r="H30" i="2"/>
  <c r="G30" i="2"/>
  <c r="H29" i="2"/>
  <c r="G29" i="2"/>
  <c r="H28" i="2"/>
  <c r="G28" i="2"/>
  <c r="Q27" i="2"/>
  <c r="P27" i="2"/>
  <c r="O27" i="2"/>
  <c r="N27" i="2"/>
  <c r="M27" i="2"/>
  <c r="L27" i="2"/>
  <c r="H27" i="2"/>
  <c r="G27" i="2"/>
  <c r="Q26" i="2"/>
  <c r="P26" i="2"/>
  <c r="H26" i="2"/>
  <c r="G26" i="2"/>
  <c r="Q25" i="2"/>
  <c r="P25" i="2"/>
  <c r="H25" i="2"/>
  <c r="G25" i="2"/>
  <c r="Q24" i="2"/>
  <c r="P24" i="2"/>
  <c r="H24" i="2"/>
  <c r="G24" i="2"/>
  <c r="Q23" i="2"/>
  <c r="P23" i="2"/>
  <c r="H23" i="2"/>
  <c r="G23" i="2"/>
  <c r="Q22" i="2"/>
  <c r="P22" i="2"/>
  <c r="H22" i="2"/>
  <c r="G22" i="2"/>
  <c r="Q21" i="2"/>
  <c r="P21" i="2"/>
  <c r="H21" i="2"/>
  <c r="G21" i="2"/>
  <c r="Q20" i="2"/>
  <c r="P20" i="2"/>
  <c r="H20" i="2"/>
  <c r="G20" i="2"/>
  <c r="Q19" i="2"/>
  <c r="P19" i="2"/>
  <c r="H19" i="2"/>
  <c r="G19" i="2"/>
  <c r="Q18" i="2"/>
  <c r="P18" i="2"/>
  <c r="H18" i="2"/>
  <c r="G18" i="2"/>
  <c r="Q17" i="2"/>
  <c r="P17" i="2"/>
  <c r="H17" i="2"/>
  <c r="G17" i="2"/>
  <c r="Q16" i="2"/>
  <c r="P16" i="2"/>
  <c r="H16" i="2"/>
  <c r="G16" i="2"/>
  <c r="Q15" i="2"/>
  <c r="P15" i="2"/>
  <c r="H15" i="2"/>
  <c r="G15" i="2"/>
  <c r="Q14" i="2"/>
  <c r="P14" i="2"/>
  <c r="H14" i="2"/>
  <c r="G14" i="2"/>
  <c r="Q13" i="2"/>
  <c r="P13" i="2"/>
  <c r="H13" i="2"/>
  <c r="G13" i="2"/>
  <c r="Q12" i="2"/>
  <c r="P12" i="2"/>
  <c r="H12" i="2"/>
  <c r="G12" i="2"/>
  <c r="Q11" i="2"/>
  <c r="P11" i="2"/>
  <c r="H11" i="2"/>
  <c r="G11" i="2"/>
  <c r="Q10" i="2"/>
  <c r="P10" i="2"/>
  <c r="H10" i="2"/>
  <c r="G10" i="2"/>
  <c r="Q9" i="2"/>
  <c r="P9" i="2"/>
  <c r="H9" i="2"/>
  <c r="G9" i="2"/>
  <c r="Q8" i="2"/>
  <c r="P8" i="2"/>
  <c r="H8" i="2"/>
  <c r="G8" i="2"/>
  <c r="Q7" i="2"/>
  <c r="P7" i="2"/>
  <c r="H7" i="2"/>
  <c r="G7" i="2"/>
  <c r="Q6" i="2"/>
  <c r="P6" i="2"/>
  <c r="H6" i="2"/>
  <c r="G6" i="2"/>
  <c r="Q5" i="2"/>
  <c r="P5" i="2"/>
  <c r="H5" i="2"/>
  <c r="G5" i="2"/>
  <c r="K29" i="1"/>
  <c r="J29" i="1"/>
  <c r="I29" i="1"/>
  <c r="E29" i="1"/>
  <c r="D29" i="1"/>
  <c r="C29" i="1"/>
  <c r="K13" i="1"/>
  <c r="J13" i="1"/>
  <c r="I13" i="1"/>
  <c r="K12" i="1"/>
  <c r="K11" i="1"/>
  <c r="K10" i="1"/>
  <c r="K9" i="1"/>
  <c r="K8" i="1"/>
  <c r="K7" i="1"/>
  <c r="K6" i="1"/>
  <c r="K5" i="1"/>
  <c r="G31" i="2" l="1"/>
  <c r="P31" i="2" s="1"/>
  <c r="H31" i="2"/>
  <c r="Q31" i="2" s="1"/>
</calcChain>
</file>

<file path=xl/sharedStrings.xml><?xml version="1.0" encoding="utf-8"?>
<sst xmlns="http://schemas.openxmlformats.org/spreadsheetml/2006/main" count="144" uniqueCount="121">
  <si>
    <t>附件1：</t>
  </si>
  <si>
    <t>盱眙县2025年春季学期学前政府资助经费分配表</t>
  </si>
  <si>
    <t>单位：人、元</t>
  </si>
  <si>
    <t>序号</t>
  </si>
  <si>
    <t>单位名称</t>
  </si>
  <si>
    <t>生数</t>
  </si>
  <si>
    <t>资助人数</t>
  </si>
  <si>
    <t>资助金额</t>
  </si>
  <si>
    <t>官滩幼儿园</t>
  </si>
  <si>
    <t>宣化社区幼儿园</t>
  </si>
  <si>
    <t>马坝幼儿园（含二园）</t>
  </si>
  <si>
    <t>盱城新星幼儿园</t>
  </si>
  <si>
    <t>古桑街道幼儿园</t>
  </si>
  <si>
    <t>皇家花苑幼儿园</t>
  </si>
  <si>
    <t>穆店幼儿园</t>
  </si>
  <si>
    <t>山水名都幼儿园</t>
  </si>
  <si>
    <t>维桥乡幼儿园</t>
  </si>
  <si>
    <t>新舟幼儿园</t>
  </si>
  <si>
    <t>桂五幼儿园</t>
  </si>
  <si>
    <t>管镇博艺幼儿园</t>
  </si>
  <si>
    <t>河桥幼儿园</t>
  </si>
  <si>
    <t>铁佛金色童年幼儿园</t>
  </si>
  <si>
    <t>黄花塘幼儿园</t>
  </si>
  <si>
    <t>天泉湖小博士幼儿园</t>
  </si>
  <si>
    <t>旧铺幼儿园</t>
  </si>
  <si>
    <t>民办普惠园小计</t>
  </si>
  <si>
    <t>明祖陵幼儿园</t>
  </si>
  <si>
    <t>天泉湖幼儿园（含古城）</t>
  </si>
  <si>
    <t>鲍集幼儿园（含肖嘴）</t>
  </si>
  <si>
    <t>仇集幼儿园</t>
  </si>
  <si>
    <t>观音寺幼儿园</t>
  </si>
  <si>
    <t>管镇幼儿园</t>
  </si>
  <si>
    <t>淮河幼儿园</t>
  </si>
  <si>
    <t>铁佛幼儿园</t>
  </si>
  <si>
    <t>兴隆幼儿园</t>
  </si>
  <si>
    <t>实验幼儿园（含一、三园、泽兰路、淮建路）</t>
  </si>
  <si>
    <t>五墩幼儿园（含一园、蓝天）</t>
  </si>
  <si>
    <t>城南幼儿园（含临淮新寓）</t>
  </si>
  <si>
    <t>开发区幼儿园（含南苑、北苑、迎春路）</t>
  </si>
  <si>
    <t>盱城幼儿园</t>
  </si>
  <si>
    <t>机关幼儿园</t>
  </si>
  <si>
    <t>公办园小计</t>
  </si>
  <si>
    <t>公民办总计</t>
  </si>
  <si>
    <t>附件2：</t>
  </si>
  <si>
    <t>盱眙县2025年春季学期义务教育生活补助经费分配表</t>
  </si>
  <si>
    <t>小  学</t>
  </si>
  <si>
    <t>原建档立卡和低保人数</t>
  </si>
  <si>
    <t>非原建档、低保的寄宿人数</t>
  </si>
  <si>
    <t>非原建档、低保的非寄宿人数</t>
  </si>
  <si>
    <t>合计资助人数</t>
  </si>
  <si>
    <t>初  中</t>
  </si>
  <si>
    <t>其中原建档立卡和低保人数</t>
  </si>
  <si>
    <t>实验小学</t>
  </si>
  <si>
    <t>第二中学</t>
  </si>
  <si>
    <t>城南小学</t>
  </si>
  <si>
    <t>第三中学</t>
  </si>
  <si>
    <t>五墩小学</t>
  </si>
  <si>
    <t>开发区初中</t>
  </si>
  <si>
    <t>马坝小学</t>
  </si>
  <si>
    <t>第六中学</t>
  </si>
  <si>
    <t>维桥小学</t>
  </si>
  <si>
    <t>官滩中学</t>
  </si>
  <si>
    <t>三河小学</t>
  </si>
  <si>
    <t>维桥中学</t>
  </si>
  <si>
    <t>官滩小学</t>
  </si>
  <si>
    <t>马坝初中</t>
  </si>
  <si>
    <t>穆店小学</t>
  </si>
  <si>
    <t>黄花塘中学</t>
  </si>
  <si>
    <t>旧铺小学</t>
  </si>
  <si>
    <t>旧铺中学</t>
  </si>
  <si>
    <t>黄花塘小学</t>
  </si>
  <si>
    <t>穆店中学</t>
  </si>
  <si>
    <t>古桑小学</t>
  </si>
  <si>
    <t>天泉湖中学</t>
  </si>
  <si>
    <t>桂五小学</t>
  </si>
  <si>
    <t>桂五中学</t>
  </si>
  <si>
    <t>天泉湖小学</t>
  </si>
  <si>
    <t>仇集中学</t>
  </si>
  <si>
    <t>河桥小学</t>
  </si>
  <si>
    <t>河桥中学</t>
  </si>
  <si>
    <t>仇集小学</t>
  </si>
  <si>
    <t>明祖陵中学</t>
  </si>
  <si>
    <t>淮河小学</t>
  </si>
  <si>
    <t>管镇中学</t>
  </si>
  <si>
    <t>希望小学</t>
  </si>
  <si>
    <t>鲍集中学</t>
  </si>
  <si>
    <t>管镇小学</t>
  </si>
  <si>
    <t>铁佛中学</t>
  </si>
  <si>
    <t>铁佛小学</t>
  </si>
  <si>
    <t>特校初中</t>
  </si>
  <si>
    <t>兴隆小学</t>
  </si>
  <si>
    <t>实验中学</t>
  </si>
  <si>
    <t>鲍集小学</t>
  </si>
  <si>
    <t>第一中学</t>
  </si>
  <si>
    <t>盱城小学</t>
  </si>
  <si>
    <t>二中分校</t>
  </si>
  <si>
    <t>开发区小学</t>
  </si>
  <si>
    <t>初中合计</t>
  </si>
  <si>
    <t>特校小学</t>
  </si>
  <si>
    <t>第一小学</t>
  </si>
  <si>
    <t>宣化小学</t>
  </si>
  <si>
    <t>小学合计</t>
  </si>
  <si>
    <t>中小学总计</t>
  </si>
  <si>
    <t>附件3：</t>
  </si>
  <si>
    <t>盱眙县2025年春季学期普通高中国家助学金经费分配表</t>
  </si>
  <si>
    <t>盱眙中学</t>
  </si>
  <si>
    <t>马坝高中</t>
  </si>
  <si>
    <t>第二高中</t>
  </si>
  <si>
    <t>新马中学</t>
  </si>
  <si>
    <t>都梁中学</t>
  </si>
  <si>
    <t>第一山中学</t>
  </si>
  <si>
    <t>合计</t>
  </si>
  <si>
    <t>附件4：</t>
  </si>
  <si>
    <r>
      <rPr>
        <sz val="18"/>
        <color theme="1"/>
        <rFont val="方正小标宋简体"/>
        <family val="3"/>
        <charset val="134"/>
      </rPr>
      <t xml:space="preserve">盱眙县2025年春季学期中职国家助学金经费分配表                                                      </t>
    </r>
    <r>
      <rPr>
        <sz val="15"/>
        <color theme="1"/>
        <rFont val="仿宋"/>
        <family val="3"/>
        <charset val="134"/>
      </rPr>
      <t xml:space="preserve">          </t>
    </r>
  </si>
  <si>
    <t xml:space="preserve">                                          单位：人、元</t>
  </si>
  <si>
    <t>一二三年级
生数</t>
  </si>
  <si>
    <t>其中涉农专业人数</t>
  </si>
  <si>
    <t>盱眙中等专业学校</t>
  </si>
  <si>
    <t>盱眙技师学院</t>
  </si>
  <si>
    <t>合  计</t>
  </si>
  <si>
    <t>其中中小学原建档立卡提标部分 1035750 元由县财政负担。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</si>
</sst>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6"/>
      <color theme="1"/>
      <name val="仿宋"/>
      <family val="3"/>
      <charset val="134"/>
    </font>
    <font>
      <sz val="18"/>
      <color theme="1"/>
      <name val="方正小标宋简体"/>
      <family val="3"/>
      <charset val="134"/>
    </font>
    <font>
      <sz val="15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8"/>
      <color rgb="FF000000"/>
      <name val="方正小标宋简体"/>
      <family val="3"/>
      <charset val="134"/>
    </font>
    <font>
      <sz val="14"/>
      <color rgb="FF000000"/>
      <name val="仿宋"/>
      <family val="3"/>
      <charset val="134"/>
    </font>
    <font>
      <b/>
      <sz val="11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仿宋"/>
      <family val="3"/>
      <charset val="134"/>
    </font>
    <font>
      <sz val="9"/>
      <color rgb="FF000000"/>
      <name val="仿宋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仿宋"/>
      <family val="3"/>
      <charset val="134"/>
    </font>
    <font>
      <b/>
      <sz val="9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opLeftCell="A3" zoomScale="90" zoomScaleNormal="90" workbookViewId="0">
      <selection activeCell="N15" sqref="N15"/>
    </sheetView>
  </sheetViews>
  <sheetFormatPr defaultColWidth="9" defaultRowHeight="13.5" x14ac:dyDescent="0.15"/>
  <cols>
    <col min="1" max="1" width="4.125" customWidth="1"/>
    <col min="2" max="2" width="18.625" customWidth="1"/>
    <col min="3" max="3" width="6.5" customWidth="1"/>
    <col min="4" max="4" width="5" customWidth="1"/>
    <col min="5" max="5" width="8.375" customWidth="1"/>
    <col min="6" max="6" width="2" customWidth="1"/>
    <col min="7" max="7" width="4.5" customWidth="1"/>
    <col min="8" max="8" width="17.5" customWidth="1"/>
    <col min="9" max="9" width="8.5" customWidth="1"/>
    <col min="10" max="10" width="5.875" customWidth="1"/>
    <col min="11" max="11" width="9.875" customWidth="1"/>
  </cols>
  <sheetData>
    <row r="1" spans="1:11" ht="20.25" x14ac:dyDescent="0.15">
      <c r="A1" s="18" t="s">
        <v>0</v>
      </c>
    </row>
    <row r="2" spans="1:11" ht="24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.75" x14ac:dyDescent="0.1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30" customHeight="1" x14ac:dyDescent="0.1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42"/>
      <c r="G4" s="19" t="s">
        <v>3</v>
      </c>
      <c r="H4" s="19" t="s">
        <v>4</v>
      </c>
      <c r="I4" s="19" t="s">
        <v>5</v>
      </c>
      <c r="J4" s="19" t="s">
        <v>6</v>
      </c>
      <c r="K4" s="19" t="s">
        <v>7</v>
      </c>
    </row>
    <row r="5" spans="1:11" ht="23.1" customHeight="1" x14ac:dyDescent="0.15">
      <c r="A5" s="20">
        <v>1</v>
      </c>
      <c r="B5" s="21" t="s">
        <v>8</v>
      </c>
      <c r="C5" s="22">
        <v>254</v>
      </c>
      <c r="D5" s="20">
        <v>41</v>
      </c>
      <c r="E5" s="20">
        <v>20500</v>
      </c>
      <c r="F5" s="43"/>
      <c r="G5" s="20">
        <v>25</v>
      </c>
      <c r="H5" s="23" t="s">
        <v>9</v>
      </c>
      <c r="I5" s="26">
        <v>503</v>
      </c>
      <c r="J5" s="20">
        <v>35</v>
      </c>
      <c r="K5" s="20">
        <f t="shared" ref="K5:K12" si="0">J5*500</f>
        <v>17500</v>
      </c>
    </row>
    <row r="6" spans="1:11" ht="23.1" customHeight="1" x14ac:dyDescent="0.15">
      <c r="A6" s="20">
        <v>2</v>
      </c>
      <c r="B6" s="21" t="s">
        <v>10</v>
      </c>
      <c r="C6" s="24">
        <v>450</v>
      </c>
      <c r="D6" s="20">
        <v>48</v>
      </c>
      <c r="E6" s="20">
        <v>24000</v>
      </c>
      <c r="F6" s="43"/>
      <c r="G6" s="20">
        <v>26</v>
      </c>
      <c r="H6" s="23" t="s">
        <v>11</v>
      </c>
      <c r="I6" s="26">
        <v>297</v>
      </c>
      <c r="J6" s="20">
        <v>17</v>
      </c>
      <c r="K6" s="20">
        <f t="shared" si="0"/>
        <v>8500</v>
      </c>
    </row>
    <row r="7" spans="1:11" ht="23.1" customHeight="1" x14ac:dyDescent="0.15">
      <c r="A7" s="20">
        <v>3</v>
      </c>
      <c r="B7" s="21" t="s">
        <v>12</v>
      </c>
      <c r="C7" s="24">
        <v>43</v>
      </c>
      <c r="D7" s="20">
        <v>16</v>
      </c>
      <c r="E7" s="20">
        <v>8000</v>
      </c>
      <c r="F7" s="43"/>
      <c r="G7" s="20">
        <v>27</v>
      </c>
      <c r="H7" s="23" t="s">
        <v>13</v>
      </c>
      <c r="I7" s="26">
        <v>415</v>
      </c>
      <c r="J7" s="20">
        <v>5</v>
      </c>
      <c r="K7" s="20">
        <f t="shared" si="0"/>
        <v>2500</v>
      </c>
    </row>
    <row r="8" spans="1:11" ht="23.1" customHeight="1" x14ac:dyDescent="0.15">
      <c r="A8" s="20">
        <v>4</v>
      </c>
      <c r="B8" s="25" t="s">
        <v>14</v>
      </c>
      <c r="C8" s="26">
        <v>152</v>
      </c>
      <c r="D8" s="20">
        <v>22</v>
      </c>
      <c r="E8" s="20">
        <v>11000</v>
      </c>
      <c r="F8" s="43"/>
      <c r="G8" s="20">
        <v>28</v>
      </c>
      <c r="H8" s="23" t="s">
        <v>15</v>
      </c>
      <c r="I8" s="26">
        <v>367</v>
      </c>
      <c r="J8" s="20">
        <v>13</v>
      </c>
      <c r="K8" s="20">
        <f t="shared" si="0"/>
        <v>6500</v>
      </c>
    </row>
    <row r="9" spans="1:11" ht="23.1" customHeight="1" x14ac:dyDescent="0.15">
      <c r="A9" s="20">
        <v>5</v>
      </c>
      <c r="B9" s="25" t="s">
        <v>16</v>
      </c>
      <c r="C9" s="26">
        <v>180</v>
      </c>
      <c r="D9" s="20">
        <v>18</v>
      </c>
      <c r="E9" s="20">
        <v>9000</v>
      </c>
      <c r="F9" s="43"/>
      <c r="G9" s="20">
        <v>29</v>
      </c>
      <c r="H9" s="23" t="s">
        <v>17</v>
      </c>
      <c r="I9" s="26">
        <v>222</v>
      </c>
      <c r="J9" s="20">
        <v>31</v>
      </c>
      <c r="K9" s="20">
        <f t="shared" si="0"/>
        <v>15500</v>
      </c>
    </row>
    <row r="10" spans="1:11" ht="23.1" customHeight="1" x14ac:dyDescent="0.15">
      <c r="A10" s="20">
        <v>6</v>
      </c>
      <c r="B10" s="25" t="s">
        <v>18</v>
      </c>
      <c r="C10" s="26">
        <v>150</v>
      </c>
      <c r="D10" s="20">
        <v>36</v>
      </c>
      <c r="E10" s="20">
        <v>18000</v>
      </c>
      <c r="F10" s="43"/>
      <c r="G10" s="20">
        <v>30</v>
      </c>
      <c r="H10" s="23" t="s">
        <v>19</v>
      </c>
      <c r="I10" s="26">
        <v>82</v>
      </c>
      <c r="J10" s="20">
        <v>37</v>
      </c>
      <c r="K10" s="20">
        <f t="shared" si="0"/>
        <v>18500</v>
      </c>
    </row>
    <row r="11" spans="1:11" ht="23.1" customHeight="1" x14ac:dyDescent="0.15">
      <c r="A11" s="20">
        <v>7</v>
      </c>
      <c r="B11" s="25" t="s">
        <v>20</v>
      </c>
      <c r="C11" s="26">
        <v>71</v>
      </c>
      <c r="D11" s="20">
        <v>25</v>
      </c>
      <c r="E11" s="20">
        <v>12500</v>
      </c>
      <c r="F11" s="43"/>
      <c r="G11" s="20">
        <v>31</v>
      </c>
      <c r="H11" s="23" t="s">
        <v>21</v>
      </c>
      <c r="I11" s="26">
        <v>110</v>
      </c>
      <c r="J11" s="20">
        <v>52</v>
      </c>
      <c r="K11" s="20">
        <f t="shared" si="0"/>
        <v>26000</v>
      </c>
    </row>
    <row r="12" spans="1:11" ht="23.1" customHeight="1" x14ac:dyDescent="0.15">
      <c r="A12" s="20">
        <v>8</v>
      </c>
      <c r="B12" s="25" t="s">
        <v>22</v>
      </c>
      <c r="C12" s="26">
        <v>56</v>
      </c>
      <c r="D12" s="20">
        <v>12</v>
      </c>
      <c r="E12" s="20">
        <v>6000</v>
      </c>
      <c r="F12" s="43"/>
      <c r="G12" s="20">
        <v>32</v>
      </c>
      <c r="H12" s="27" t="s">
        <v>23</v>
      </c>
      <c r="I12" s="31">
        <v>40</v>
      </c>
      <c r="J12" s="20">
        <v>5</v>
      </c>
      <c r="K12" s="20">
        <f t="shared" si="0"/>
        <v>2500</v>
      </c>
    </row>
    <row r="13" spans="1:11" ht="23.1" customHeight="1" x14ac:dyDescent="0.15">
      <c r="A13" s="20">
        <v>9</v>
      </c>
      <c r="B13" s="25" t="s">
        <v>24</v>
      </c>
      <c r="C13" s="26">
        <v>142</v>
      </c>
      <c r="D13" s="20">
        <v>35</v>
      </c>
      <c r="E13" s="20">
        <v>17500</v>
      </c>
      <c r="F13" s="43"/>
      <c r="G13" s="20"/>
      <c r="H13" s="28" t="s">
        <v>25</v>
      </c>
      <c r="I13" s="28">
        <f>SUM(I5:I12)</f>
        <v>2036</v>
      </c>
      <c r="J13" s="28">
        <f>SUM(J5:J12)</f>
        <v>195</v>
      </c>
      <c r="K13" s="28">
        <f>SUM(K5:K12)</f>
        <v>97500</v>
      </c>
    </row>
    <row r="14" spans="1:11" ht="23.1" customHeight="1" x14ac:dyDescent="0.15">
      <c r="A14" s="20">
        <v>10</v>
      </c>
      <c r="B14" s="25" t="s">
        <v>26</v>
      </c>
      <c r="C14" s="26">
        <v>112</v>
      </c>
      <c r="D14" s="20">
        <v>28</v>
      </c>
      <c r="E14" s="20">
        <v>14000</v>
      </c>
      <c r="F14" s="43"/>
      <c r="G14" s="29"/>
      <c r="H14" s="29"/>
      <c r="I14" s="29"/>
      <c r="J14" s="29"/>
      <c r="K14" s="29"/>
    </row>
    <row r="15" spans="1:11" ht="23.1" customHeight="1" x14ac:dyDescent="0.15">
      <c r="A15" s="20">
        <v>11</v>
      </c>
      <c r="B15" s="25" t="s">
        <v>27</v>
      </c>
      <c r="C15" s="26">
        <v>115</v>
      </c>
      <c r="D15" s="20">
        <v>30</v>
      </c>
      <c r="E15" s="20">
        <v>15000</v>
      </c>
      <c r="F15" s="43"/>
      <c r="G15" s="20"/>
      <c r="H15" s="28"/>
      <c r="I15" s="28"/>
      <c r="J15" s="28"/>
      <c r="K15" s="28"/>
    </row>
    <row r="16" spans="1:11" ht="23.1" customHeight="1" x14ac:dyDescent="0.15">
      <c r="A16" s="20">
        <v>12</v>
      </c>
      <c r="B16" s="25" t="s">
        <v>28</v>
      </c>
      <c r="C16" s="26">
        <v>244</v>
      </c>
      <c r="D16" s="20">
        <v>54</v>
      </c>
      <c r="E16" s="20">
        <v>27000</v>
      </c>
      <c r="F16" s="43"/>
      <c r="G16" s="20"/>
      <c r="H16" s="20"/>
      <c r="I16" s="20"/>
      <c r="J16" s="20"/>
      <c r="K16" s="20"/>
    </row>
    <row r="17" spans="1:11" ht="23.1" customHeight="1" x14ac:dyDescent="0.15">
      <c r="A17" s="20">
        <v>13</v>
      </c>
      <c r="B17" s="25" t="s">
        <v>29</v>
      </c>
      <c r="C17" s="26">
        <v>54</v>
      </c>
      <c r="D17" s="20">
        <v>15</v>
      </c>
      <c r="E17" s="20">
        <v>7500</v>
      </c>
      <c r="F17" s="43"/>
      <c r="G17" s="20"/>
      <c r="H17" s="20"/>
      <c r="I17" s="20"/>
      <c r="J17" s="20"/>
      <c r="K17" s="20"/>
    </row>
    <row r="18" spans="1:11" ht="23.1" customHeight="1" x14ac:dyDescent="0.15">
      <c r="A18" s="20">
        <v>14</v>
      </c>
      <c r="B18" s="25" t="s">
        <v>30</v>
      </c>
      <c r="C18" s="26">
        <v>33</v>
      </c>
      <c r="D18" s="20">
        <v>14</v>
      </c>
      <c r="E18" s="20">
        <v>7000</v>
      </c>
      <c r="F18" s="43"/>
      <c r="G18" s="20"/>
      <c r="H18" s="20"/>
      <c r="I18" s="20"/>
      <c r="J18" s="20"/>
      <c r="K18" s="20"/>
    </row>
    <row r="19" spans="1:11" ht="23.1" customHeight="1" x14ac:dyDescent="0.15">
      <c r="A19" s="20">
        <v>15</v>
      </c>
      <c r="B19" s="25" t="s">
        <v>31</v>
      </c>
      <c r="C19" s="26">
        <v>99</v>
      </c>
      <c r="D19" s="20">
        <v>21</v>
      </c>
      <c r="E19" s="20">
        <v>10500</v>
      </c>
      <c r="F19" s="43"/>
      <c r="G19" s="20"/>
      <c r="H19" s="20"/>
      <c r="I19" s="20"/>
      <c r="J19" s="20"/>
      <c r="K19" s="20"/>
    </row>
    <row r="20" spans="1:11" ht="23.1" customHeight="1" x14ac:dyDescent="0.15">
      <c r="A20" s="20">
        <v>16</v>
      </c>
      <c r="B20" s="25" t="s">
        <v>32</v>
      </c>
      <c r="C20" s="26">
        <v>152</v>
      </c>
      <c r="D20" s="20">
        <v>24</v>
      </c>
      <c r="E20" s="20">
        <v>12000</v>
      </c>
      <c r="F20" s="43"/>
      <c r="G20" s="20"/>
      <c r="H20" s="20"/>
      <c r="I20" s="20"/>
      <c r="J20" s="20"/>
      <c r="K20" s="20"/>
    </row>
    <row r="21" spans="1:11" ht="23.1" customHeight="1" x14ac:dyDescent="0.15">
      <c r="A21" s="20">
        <v>17</v>
      </c>
      <c r="B21" s="30" t="s">
        <v>33</v>
      </c>
      <c r="C21" s="31">
        <v>32</v>
      </c>
      <c r="D21" s="20">
        <v>19</v>
      </c>
      <c r="E21" s="20">
        <v>9500</v>
      </c>
      <c r="F21" s="43"/>
      <c r="G21" s="20"/>
      <c r="H21" s="20"/>
      <c r="I21" s="20"/>
      <c r="J21" s="20"/>
      <c r="K21" s="20"/>
    </row>
    <row r="22" spans="1:11" ht="23.1" customHeight="1" x14ac:dyDescent="0.15">
      <c r="A22" s="20">
        <v>18</v>
      </c>
      <c r="B22" s="32" t="s">
        <v>34</v>
      </c>
      <c r="C22" s="24">
        <v>42</v>
      </c>
      <c r="D22" s="20">
        <v>21</v>
      </c>
      <c r="E22" s="20">
        <v>10500</v>
      </c>
      <c r="F22" s="43"/>
      <c r="G22" s="20"/>
      <c r="H22" s="20"/>
      <c r="I22" s="20"/>
      <c r="J22" s="20"/>
      <c r="K22" s="20"/>
    </row>
    <row r="23" spans="1:11" ht="23.1" customHeight="1" x14ac:dyDescent="0.15">
      <c r="A23" s="20">
        <v>19</v>
      </c>
      <c r="B23" s="32" t="s">
        <v>35</v>
      </c>
      <c r="C23" s="24">
        <v>1458</v>
      </c>
      <c r="D23" s="20">
        <v>52</v>
      </c>
      <c r="E23" s="20">
        <v>26000</v>
      </c>
      <c r="F23" s="43"/>
      <c r="G23" s="20"/>
      <c r="H23" s="20"/>
      <c r="I23" s="20"/>
      <c r="J23" s="20"/>
      <c r="K23" s="20"/>
    </row>
    <row r="24" spans="1:11" ht="23.1" customHeight="1" x14ac:dyDescent="0.15">
      <c r="A24" s="20">
        <v>20</v>
      </c>
      <c r="B24" s="25" t="s">
        <v>36</v>
      </c>
      <c r="C24" s="31">
        <v>921</v>
      </c>
      <c r="D24" s="20">
        <v>60</v>
      </c>
      <c r="E24" s="20">
        <v>30000</v>
      </c>
      <c r="F24" s="43"/>
      <c r="G24" s="20"/>
      <c r="H24" s="20"/>
      <c r="I24" s="20"/>
      <c r="J24" s="20"/>
      <c r="K24" s="20"/>
    </row>
    <row r="25" spans="1:11" ht="23.1" customHeight="1" x14ac:dyDescent="0.15">
      <c r="A25" s="20">
        <v>21</v>
      </c>
      <c r="B25" s="21" t="s">
        <v>37</v>
      </c>
      <c r="C25" s="24">
        <v>397</v>
      </c>
      <c r="D25" s="20">
        <v>42</v>
      </c>
      <c r="E25" s="20">
        <v>21000</v>
      </c>
      <c r="F25" s="43"/>
      <c r="G25" s="20"/>
      <c r="H25" s="20"/>
      <c r="I25" s="20"/>
      <c r="J25" s="20"/>
      <c r="K25" s="20"/>
    </row>
    <row r="26" spans="1:11" ht="23.1" customHeight="1" x14ac:dyDescent="0.15">
      <c r="A26" s="20">
        <v>22</v>
      </c>
      <c r="B26" s="25" t="s">
        <v>38</v>
      </c>
      <c r="C26" s="26">
        <v>596</v>
      </c>
      <c r="D26" s="20">
        <v>75</v>
      </c>
      <c r="E26" s="20">
        <v>37500</v>
      </c>
      <c r="F26" s="43"/>
      <c r="G26" s="20"/>
      <c r="H26" s="20"/>
      <c r="I26" s="20"/>
      <c r="J26" s="20"/>
      <c r="K26" s="20"/>
    </row>
    <row r="27" spans="1:11" ht="23.1" customHeight="1" x14ac:dyDescent="0.15">
      <c r="A27" s="20">
        <v>23</v>
      </c>
      <c r="B27" s="25" t="s">
        <v>39</v>
      </c>
      <c r="C27" s="26">
        <v>524</v>
      </c>
      <c r="D27" s="20">
        <v>38</v>
      </c>
      <c r="E27" s="20">
        <v>19000</v>
      </c>
      <c r="F27" s="43"/>
      <c r="G27" s="20"/>
      <c r="H27" s="20"/>
      <c r="I27" s="20"/>
      <c r="J27" s="20"/>
      <c r="K27" s="20"/>
    </row>
    <row r="28" spans="1:11" ht="23.1" customHeight="1" x14ac:dyDescent="0.15">
      <c r="A28" s="20">
        <v>24</v>
      </c>
      <c r="B28" s="25" t="s">
        <v>40</v>
      </c>
      <c r="C28" s="26">
        <v>100</v>
      </c>
      <c r="D28" s="20">
        <v>12</v>
      </c>
      <c r="E28" s="20">
        <v>6000</v>
      </c>
      <c r="F28" s="43"/>
      <c r="G28" s="20"/>
      <c r="H28" s="20"/>
      <c r="I28" s="20"/>
      <c r="J28" s="20"/>
      <c r="K28" s="20"/>
    </row>
    <row r="29" spans="1:11" ht="23.1" customHeight="1" x14ac:dyDescent="0.15">
      <c r="A29" s="20"/>
      <c r="B29" s="33" t="s">
        <v>41</v>
      </c>
      <c r="C29" s="34">
        <f>SUM(C5:C28)</f>
        <v>6377</v>
      </c>
      <c r="D29" s="34">
        <f t="shared" ref="D29:E29" si="1">SUM(D5:D28)</f>
        <v>758</v>
      </c>
      <c r="E29" s="34">
        <f t="shared" si="1"/>
        <v>379000</v>
      </c>
      <c r="F29" s="44"/>
      <c r="G29" s="20"/>
      <c r="H29" s="35" t="s">
        <v>42</v>
      </c>
      <c r="I29" s="28">
        <f>C29+I13</f>
        <v>8413</v>
      </c>
      <c r="J29" s="28">
        <f>D29+J13</f>
        <v>953</v>
      </c>
      <c r="K29" s="28">
        <f>E29+K13</f>
        <v>476500</v>
      </c>
    </row>
    <row r="30" spans="1:11" ht="20.100000000000001" customHeight="1" x14ac:dyDescent="0.15">
      <c r="A30" s="36"/>
      <c r="B30" s="36"/>
      <c r="C30" s="36"/>
      <c r="D30" s="36"/>
      <c r="E30" s="36"/>
      <c r="F30" s="37"/>
      <c r="G30" s="36"/>
      <c r="H30" s="38"/>
      <c r="I30" s="39"/>
      <c r="J30" s="39"/>
      <c r="K30" s="39"/>
    </row>
    <row r="31" spans="1:11" ht="20.100000000000001" customHeight="1" x14ac:dyDescent="0.15">
      <c r="A31" s="36"/>
      <c r="B31" s="36"/>
      <c r="C31" s="36"/>
      <c r="D31" s="36"/>
      <c r="E31" s="36"/>
      <c r="F31" s="37"/>
      <c r="G31" s="36"/>
      <c r="H31" s="38"/>
      <c r="I31" s="39"/>
      <c r="J31" s="39"/>
      <c r="K31" s="39"/>
    </row>
    <row r="32" spans="1:11" ht="20.100000000000001" customHeight="1" x14ac:dyDescent="0.15">
      <c r="G32" s="36"/>
      <c r="H32" s="38"/>
      <c r="I32" s="39"/>
      <c r="J32" s="39"/>
      <c r="K32" s="39"/>
    </row>
    <row r="33" spans="7:11" ht="20.100000000000001" customHeight="1" x14ac:dyDescent="0.15">
      <c r="G33" s="36"/>
      <c r="H33" s="38"/>
      <c r="I33" s="39"/>
      <c r="J33" s="39"/>
      <c r="K33" s="39"/>
    </row>
    <row r="34" spans="7:11" ht="20.100000000000001" customHeight="1" x14ac:dyDescent="0.15">
      <c r="G34" s="36"/>
      <c r="H34" s="38"/>
      <c r="I34" s="39"/>
      <c r="J34" s="39"/>
      <c r="K34" s="39"/>
    </row>
    <row r="35" spans="7:11" ht="20.100000000000001" customHeight="1" x14ac:dyDescent="0.15">
      <c r="G35" s="36"/>
      <c r="H35" s="38"/>
      <c r="I35" s="39"/>
      <c r="J35" s="39"/>
      <c r="K35" s="39"/>
    </row>
    <row r="36" spans="7:11" x14ac:dyDescent="0.15">
      <c r="G36" s="36"/>
      <c r="H36" s="38"/>
      <c r="I36" s="39"/>
      <c r="J36" s="39"/>
      <c r="K36" s="39"/>
    </row>
    <row r="37" spans="7:11" x14ac:dyDescent="0.15">
      <c r="G37" s="36"/>
      <c r="H37" s="38"/>
      <c r="I37" s="39"/>
      <c r="J37" s="39"/>
      <c r="K37" s="39"/>
    </row>
    <row r="38" spans="7:11" x14ac:dyDescent="0.15">
      <c r="G38" s="36"/>
      <c r="H38" s="38"/>
      <c r="I38" s="39"/>
      <c r="J38" s="39"/>
      <c r="K38" s="39"/>
    </row>
  </sheetData>
  <mergeCells count="3">
    <mergeCell ref="A2:K2"/>
    <mergeCell ref="A3:K3"/>
    <mergeCell ref="F4:F29"/>
  </mergeCells>
  <phoneticPr fontId="27" type="noConversion"/>
  <pageMargins left="0.74803149606299202" right="0.74803149606299202" top="0.78740157480314998" bottom="0.78740157480314998" header="0" footer="0"/>
  <pageSetup paperSize="9" scale="97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tabSelected="1" topLeftCell="A20" zoomScale="120" zoomScaleNormal="120" workbookViewId="0">
      <selection activeCell="AA21" sqref="AA21"/>
    </sheetView>
  </sheetViews>
  <sheetFormatPr defaultColWidth="9" defaultRowHeight="13.5" x14ac:dyDescent="0.15"/>
  <cols>
    <col min="1" max="1" width="3" customWidth="1"/>
    <col min="3" max="3" width="6" customWidth="1"/>
    <col min="4" max="4" width="6.375" customWidth="1"/>
    <col min="5" max="6" width="6.75" customWidth="1"/>
    <col min="7" max="7" width="6.25" customWidth="1"/>
    <col min="8" max="8" width="7.75" customWidth="1"/>
    <col min="9" max="9" width="2.375" customWidth="1"/>
    <col min="10" max="10" width="3" customWidth="1"/>
    <col min="11" max="11" width="9.625" customWidth="1"/>
    <col min="12" max="12" width="5.875" customWidth="1"/>
    <col min="13" max="13" width="6.875" customWidth="1"/>
    <col min="14" max="14" width="6.75" customWidth="1"/>
    <col min="15" max="15" width="7" customWidth="1"/>
    <col min="16" max="16" width="6.375" customWidth="1"/>
    <col min="17" max="17" width="8.125" customWidth="1"/>
  </cols>
  <sheetData>
    <row r="1" spans="1:17" ht="21" customHeight="1" x14ac:dyDescent="0.15">
      <c r="A1" s="45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32.25" customHeight="1" x14ac:dyDescent="0.15">
      <c r="A2" s="47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8.75" x14ac:dyDescent="0.1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42" x14ac:dyDescent="0.15">
      <c r="A4" s="6" t="s">
        <v>3</v>
      </c>
      <c r="B4" s="6" t="s">
        <v>45</v>
      </c>
      <c r="C4" s="7" t="s">
        <v>5</v>
      </c>
      <c r="D4" s="8" t="s">
        <v>46</v>
      </c>
      <c r="E4" s="8" t="s">
        <v>47</v>
      </c>
      <c r="F4" s="8" t="s">
        <v>48</v>
      </c>
      <c r="G4" s="8" t="s">
        <v>49</v>
      </c>
      <c r="H4" s="7" t="s">
        <v>7</v>
      </c>
      <c r="I4" s="50"/>
      <c r="J4" s="6" t="s">
        <v>3</v>
      </c>
      <c r="K4" s="6" t="s">
        <v>50</v>
      </c>
      <c r="L4" s="7" t="s">
        <v>5</v>
      </c>
      <c r="M4" s="8" t="s">
        <v>51</v>
      </c>
      <c r="N4" s="8" t="s">
        <v>47</v>
      </c>
      <c r="O4" s="8" t="s">
        <v>48</v>
      </c>
      <c r="P4" s="8" t="s">
        <v>49</v>
      </c>
      <c r="Q4" s="7" t="s">
        <v>7</v>
      </c>
    </row>
    <row r="5" spans="1:17" ht="27.95" customHeight="1" x14ac:dyDescent="0.15">
      <c r="A5" s="9">
        <v>1</v>
      </c>
      <c r="B5" s="10" t="s">
        <v>52</v>
      </c>
      <c r="C5" s="11">
        <v>8211</v>
      </c>
      <c r="D5" s="11">
        <v>180</v>
      </c>
      <c r="E5" s="11">
        <v>0</v>
      </c>
      <c r="F5" s="11">
        <v>195</v>
      </c>
      <c r="G5" s="11">
        <f>D5+E5+F5</f>
        <v>375</v>
      </c>
      <c r="H5" s="12">
        <f>D5*750+E5*625+F5*500</f>
        <v>232500</v>
      </c>
      <c r="I5" s="51"/>
      <c r="J5" s="12">
        <v>1</v>
      </c>
      <c r="K5" s="10" t="s">
        <v>53</v>
      </c>
      <c r="L5" s="12">
        <v>4885</v>
      </c>
      <c r="M5" s="12">
        <v>152</v>
      </c>
      <c r="N5" s="12">
        <v>4</v>
      </c>
      <c r="O5" s="12">
        <v>161</v>
      </c>
      <c r="P5" s="12">
        <f>M5+N5+O5</f>
        <v>317</v>
      </c>
      <c r="Q5" s="12">
        <f>M5*1000+N5*750+O5*625</f>
        <v>255625</v>
      </c>
    </row>
    <row r="6" spans="1:17" ht="27.95" customHeight="1" x14ac:dyDescent="0.15">
      <c r="A6" s="9">
        <v>2</v>
      </c>
      <c r="B6" s="10" t="s">
        <v>54</v>
      </c>
      <c r="C6" s="11">
        <v>1976</v>
      </c>
      <c r="D6" s="11">
        <v>106</v>
      </c>
      <c r="E6" s="11">
        <v>0</v>
      </c>
      <c r="F6" s="11">
        <v>120</v>
      </c>
      <c r="G6" s="11">
        <f t="shared" ref="G6:G30" si="0">D6+E6+F6</f>
        <v>226</v>
      </c>
      <c r="H6" s="12">
        <f t="shared" ref="H6:H30" si="1">D6*750+E6*625+F6*500</f>
        <v>139500</v>
      </c>
      <c r="I6" s="51"/>
      <c r="J6" s="12">
        <v>2</v>
      </c>
      <c r="K6" s="10" t="s">
        <v>55</v>
      </c>
      <c r="L6" s="12">
        <v>4498</v>
      </c>
      <c r="M6" s="12">
        <v>290</v>
      </c>
      <c r="N6" s="12">
        <v>23</v>
      </c>
      <c r="O6" s="12">
        <v>148</v>
      </c>
      <c r="P6" s="12">
        <f t="shared" ref="P6:P26" si="2">M6+N6+O6</f>
        <v>461</v>
      </c>
      <c r="Q6" s="12">
        <f t="shared" ref="Q6:Q26" si="3">M6*1000+N6*750+O6*625</f>
        <v>399750</v>
      </c>
    </row>
    <row r="7" spans="1:17" ht="27.95" customHeight="1" x14ac:dyDescent="0.15">
      <c r="A7" s="9">
        <v>3</v>
      </c>
      <c r="B7" s="10" t="s">
        <v>56</v>
      </c>
      <c r="C7" s="11">
        <v>6260</v>
      </c>
      <c r="D7" s="11">
        <v>221</v>
      </c>
      <c r="E7" s="11">
        <v>0</v>
      </c>
      <c r="F7" s="11">
        <v>164</v>
      </c>
      <c r="G7" s="11">
        <f t="shared" si="0"/>
        <v>385</v>
      </c>
      <c r="H7" s="12">
        <f t="shared" si="1"/>
        <v>247750</v>
      </c>
      <c r="I7" s="51"/>
      <c r="J7" s="12">
        <v>3</v>
      </c>
      <c r="K7" s="10" t="s">
        <v>57</v>
      </c>
      <c r="L7" s="12">
        <v>960</v>
      </c>
      <c r="M7" s="12">
        <v>79</v>
      </c>
      <c r="N7" s="12">
        <v>0</v>
      </c>
      <c r="O7" s="12">
        <v>38</v>
      </c>
      <c r="P7" s="12">
        <f t="shared" si="2"/>
        <v>117</v>
      </c>
      <c r="Q7" s="12">
        <f t="shared" si="3"/>
        <v>102750</v>
      </c>
    </row>
    <row r="8" spans="1:17" ht="27.95" customHeight="1" x14ac:dyDescent="0.15">
      <c r="A8" s="9">
        <v>4</v>
      </c>
      <c r="B8" s="10" t="s">
        <v>58</v>
      </c>
      <c r="C8" s="11">
        <v>2836</v>
      </c>
      <c r="D8" s="11">
        <v>232</v>
      </c>
      <c r="E8" s="11">
        <v>0</v>
      </c>
      <c r="F8" s="11">
        <v>119</v>
      </c>
      <c r="G8" s="11">
        <f t="shared" si="0"/>
        <v>351</v>
      </c>
      <c r="H8" s="12">
        <f t="shared" si="1"/>
        <v>233500</v>
      </c>
      <c r="I8" s="51"/>
      <c r="J8" s="12">
        <v>4</v>
      </c>
      <c r="K8" s="10" t="s">
        <v>59</v>
      </c>
      <c r="L8" s="12">
        <v>360</v>
      </c>
      <c r="M8" s="12">
        <v>46</v>
      </c>
      <c r="N8" s="12">
        <v>4</v>
      </c>
      <c r="O8" s="12">
        <v>35</v>
      </c>
      <c r="P8" s="12">
        <f t="shared" si="2"/>
        <v>85</v>
      </c>
      <c r="Q8" s="12">
        <f t="shared" si="3"/>
        <v>70875</v>
      </c>
    </row>
    <row r="9" spans="1:17" ht="27.95" customHeight="1" x14ac:dyDescent="0.15">
      <c r="A9" s="9">
        <v>5</v>
      </c>
      <c r="B9" s="10" t="s">
        <v>60</v>
      </c>
      <c r="C9" s="11">
        <v>456</v>
      </c>
      <c r="D9" s="11">
        <v>41</v>
      </c>
      <c r="E9" s="11">
        <v>0</v>
      </c>
      <c r="F9" s="11">
        <v>47</v>
      </c>
      <c r="G9" s="11">
        <f t="shared" si="0"/>
        <v>88</v>
      </c>
      <c r="H9" s="12">
        <f t="shared" si="1"/>
        <v>54250</v>
      </c>
      <c r="I9" s="51"/>
      <c r="J9" s="12">
        <v>5</v>
      </c>
      <c r="K9" s="10" t="s">
        <v>61</v>
      </c>
      <c r="L9" s="12">
        <v>520</v>
      </c>
      <c r="M9" s="12">
        <v>92</v>
      </c>
      <c r="N9" s="12">
        <v>11</v>
      </c>
      <c r="O9" s="12">
        <v>24</v>
      </c>
      <c r="P9" s="12">
        <f t="shared" si="2"/>
        <v>127</v>
      </c>
      <c r="Q9" s="12">
        <f t="shared" si="3"/>
        <v>115250</v>
      </c>
    </row>
    <row r="10" spans="1:17" ht="27.95" customHeight="1" x14ac:dyDescent="0.15">
      <c r="A10" s="9">
        <v>6</v>
      </c>
      <c r="B10" s="10" t="s">
        <v>62</v>
      </c>
      <c r="C10" s="12">
        <v>231</v>
      </c>
      <c r="D10" s="11">
        <v>7</v>
      </c>
      <c r="E10" s="11">
        <v>0</v>
      </c>
      <c r="F10" s="11">
        <v>20</v>
      </c>
      <c r="G10" s="11">
        <f t="shared" si="0"/>
        <v>27</v>
      </c>
      <c r="H10" s="12">
        <f t="shared" si="1"/>
        <v>15250</v>
      </c>
      <c r="I10" s="51"/>
      <c r="J10" s="12">
        <v>6</v>
      </c>
      <c r="K10" s="10" t="s">
        <v>63</v>
      </c>
      <c r="L10" s="12">
        <v>255</v>
      </c>
      <c r="M10" s="12">
        <v>39</v>
      </c>
      <c r="N10" s="12">
        <v>11</v>
      </c>
      <c r="O10" s="12">
        <v>9</v>
      </c>
      <c r="P10" s="12">
        <f t="shared" si="2"/>
        <v>59</v>
      </c>
      <c r="Q10" s="12">
        <f t="shared" si="3"/>
        <v>52875</v>
      </c>
    </row>
    <row r="11" spans="1:17" ht="27.95" customHeight="1" x14ac:dyDescent="0.15">
      <c r="A11" s="9">
        <v>7</v>
      </c>
      <c r="B11" s="10" t="s">
        <v>64</v>
      </c>
      <c r="C11" s="12">
        <v>655</v>
      </c>
      <c r="D11" s="11">
        <v>82</v>
      </c>
      <c r="E11" s="11">
        <v>0</v>
      </c>
      <c r="F11" s="11">
        <v>41</v>
      </c>
      <c r="G11" s="11">
        <f t="shared" si="0"/>
        <v>123</v>
      </c>
      <c r="H11" s="12">
        <f t="shared" si="1"/>
        <v>82000</v>
      </c>
      <c r="I11" s="51"/>
      <c r="J11" s="12">
        <v>7</v>
      </c>
      <c r="K11" s="10" t="s">
        <v>65</v>
      </c>
      <c r="L11" s="12">
        <v>1695</v>
      </c>
      <c r="M11" s="12">
        <v>209</v>
      </c>
      <c r="N11" s="12">
        <v>9</v>
      </c>
      <c r="O11" s="12">
        <v>73</v>
      </c>
      <c r="P11" s="12">
        <f t="shared" si="2"/>
        <v>291</v>
      </c>
      <c r="Q11" s="12">
        <f t="shared" si="3"/>
        <v>261375</v>
      </c>
    </row>
    <row r="12" spans="1:17" ht="27.95" customHeight="1" x14ac:dyDescent="0.15">
      <c r="A12" s="9">
        <v>8</v>
      </c>
      <c r="B12" s="10" t="s">
        <v>66</v>
      </c>
      <c r="C12" s="12">
        <v>502</v>
      </c>
      <c r="D12" s="11">
        <v>64</v>
      </c>
      <c r="E12" s="11">
        <v>0</v>
      </c>
      <c r="F12" s="11">
        <v>22</v>
      </c>
      <c r="G12" s="11">
        <f t="shared" si="0"/>
        <v>86</v>
      </c>
      <c r="H12" s="12">
        <f t="shared" si="1"/>
        <v>59000</v>
      </c>
      <c r="I12" s="51"/>
      <c r="J12" s="12">
        <v>8</v>
      </c>
      <c r="K12" s="10" t="s">
        <v>67</v>
      </c>
      <c r="L12" s="12">
        <v>82</v>
      </c>
      <c r="M12" s="12">
        <v>12</v>
      </c>
      <c r="N12" s="12">
        <v>0</v>
      </c>
      <c r="O12" s="12">
        <v>6</v>
      </c>
      <c r="P12" s="12">
        <f t="shared" si="2"/>
        <v>18</v>
      </c>
      <c r="Q12" s="12">
        <f t="shared" si="3"/>
        <v>15750</v>
      </c>
    </row>
    <row r="13" spans="1:17" ht="27.95" customHeight="1" x14ac:dyDescent="0.15">
      <c r="A13" s="9">
        <v>9</v>
      </c>
      <c r="B13" s="10" t="s">
        <v>68</v>
      </c>
      <c r="C13" s="12">
        <v>752</v>
      </c>
      <c r="D13" s="11">
        <v>68</v>
      </c>
      <c r="E13" s="11">
        <v>0</v>
      </c>
      <c r="F13" s="11">
        <v>47</v>
      </c>
      <c r="G13" s="11">
        <f t="shared" si="0"/>
        <v>115</v>
      </c>
      <c r="H13" s="12">
        <f t="shared" si="1"/>
        <v>74500</v>
      </c>
      <c r="I13" s="51"/>
      <c r="J13" s="12">
        <v>9</v>
      </c>
      <c r="K13" s="10" t="s">
        <v>69</v>
      </c>
      <c r="L13" s="12">
        <v>407</v>
      </c>
      <c r="M13" s="12">
        <v>72</v>
      </c>
      <c r="N13" s="12">
        <v>16</v>
      </c>
      <c r="O13" s="12">
        <v>9</v>
      </c>
      <c r="P13" s="12">
        <f t="shared" si="2"/>
        <v>97</v>
      </c>
      <c r="Q13" s="12">
        <f t="shared" si="3"/>
        <v>89625</v>
      </c>
    </row>
    <row r="14" spans="1:17" ht="27.95" customHeight="1" x14ac:dyDescent="0.15">
      <c r="A14" s="9">
        <v>10</v>
      </c>
      <c r="B14" s="10" t="s">
        <v>70</v>
      </c>
      <c r="C14" s="12">
        <v>241</v>
      </c>
      <c r="D14" s="11">
        <v>42</v>
      </c>
      <c r="E14" s="11">
        <v>0</v>
      </c>
      <c r="F14" s="11">
        <v>29</v>
      </c>
      <c r="G14" s="11">
        <f t="shared" si="0"/>
        <v>71</v>
      </c>
      <c r="H14" s="12">
        <f t="shared" si="1"/>
        <v>46000</v>
      </c>
      <c r="I14" s="51"/>
      <c r="J14" s="12">
        <v>10</v>
      </c>
      <c r="K14" s="10" t="s">
        <v>71</v>
      </c>
      <c r="L14" s="12">
        <v>321</v>
      </c>
      <c r="M14" s="12">
        <v>60</v>
      </c>
      <c r="N14" s="12">
        <v>11</v>
      </c>
      <c r="O14" s="12">
        <v>6</v>
      </c>
      <c r="P14" s="12">
        <f t="shared" si="2"/>
        <v>77</v>
      </c>
      <c r="Q14" s="12">
        <f t="shared" si="3"/>
        <v>72000</v>
      </c>
    </row>
    <row r="15" spans="1:17" ht="27.95" customHeight="1" x14ac:dyDescent="0.15">
      <c r="A15" s="9">
        <v>11</v>
      </c>
      <c r="B15" s="10" t="s">
        <v>72</v>
      </c>
      <c r="C15" s="12">
        <v>301</v>
      </c>
      <c r="D15" s="11">
        <v>38</v>
      </c>
      <c r="E15" s="11">
        <v>0</v>
      </c>
      <c r="F15" s="11">
        <v>43</v>
      </c>
      <c r="G15" s="11">
        <f t="shared" si="0"/>
        <v>81</v>
      </c>
      <c r="H15" s="12">
        <f t="shared" si="1"/>
        <v>50000</v>
      </c>
      <c r="I15" s="51"/>
      <c r="J15" s="12">
        <v>11</v>
      </c>
      <c r="K15" s="10" t="s">
        <v>73</v>
      </c>
      <c r="L15" s="12">
        <v>458</v>
      </c>
      <c r="M15" s="12">
        <v>71</v>
      </c>
      <c r="N15" s="12">
        <v>32</v>
      </c>
      <c r="O15" s="12">
        <v>9</v>
      </c>
      <c r="P15" s="12">
        <f t="shared" si="2"/>
        <v>112</v>
      </c>
      <c r="Q15" s="12">
        <f t="shared" si="3"/>
        <v>100625</v>
      </c>
    </row>
    <row r="16" spans="1:17" ht="27.95" customHeight="1" x14ac:dyDescent="0.15">
      <c r="A16" s="9">
        <v>12</v>
      </c>
      <c r="B16" s="10" t="s">
        <v>74</v>
      </c>
      <c r="C16" s="12">
        <v>510</v>
      </c>
      <c r="D16" s="11">
        <v>69</v>
      </c>
      <c r="E16" s="11">
        <v>9</v>
      </c>
      <c r="F16" s="11">
        <v>46</v>
      </c>
      <c r="G16" s="11">
        <f t="shared" si="0"/>
        <v>124</v>
      </c>
      <c r="H16" s="12">
        <f t="shared" si="1"/>
        <v>80375</v>
      </c>
      <c r="I16" s="51"/>
      <c r="J16" s="12">
        <v>12</v>
      </c>
      <c r="K16" s="10" t="s">
        <v>75</v>
      </c>
      <c r="L16" s="12">
        <v>362</v>
      </c>
      <c r="M16" s="12">
        <v>61</v>
      </c>
      <c r="N16" s="12">
        <v>31</v>
      </c>
      <c r="O16" s="12">
        <v>1</v>
      </c>
      <c r="P16" s="12">
        <f t="shared" si="2"/>
        <v>93</v>
      </c>
      <c r="Q16" s="12">
        <f t="shared" si="3"/>
        <v>84875</v>
      </c>
    </row>
    <row r="17" spans="1:17" ht="27.95" customHeight="1" x14ac:dyDescent="0.15">
      <c r="A17" s="9">
        <v>13</v>
      </c>
      <c r="B17" s="10" t="s">
        <v>76</v>
      </c>
      <c r="C17" s="12">
        <v>683</v>
      </c>
      <c r="D17" s="11">
        <v>82</v>
      </c>
      <c r="E17" s="11">
        <v>0</v>
      </c>
      <c r="F17" s="11">
        <v>68</v>
      </c>
      <c r="G17" s="11">
        <f t="shared" si="0"/>
        <v>150</v>
      </c>
      <c r="H17" s="12">
        <f t="shared" si="1"/>
        <v>95500</v>
      </c>
      <c r="I17" s="51"/>
      <c r="J17" s="12">
        <v>13</v>
      </c>
      <c r="K17" s="10" t="s">
        <v>77</v>
      </c>
      <c r="L17" s="12">
        <v>214</v>
      </c>
      <c r="M17" s="12">
        <v>50</v>
      </c>
      <c r="N17" s="12">
        <v>17</v>
      </c>
      <c r="O17" s="12">
        <v>2</v>
      </c>
      <c r="P17" s="12">
        <f t="shared" si="2"/>
        <v>69</v>
      </c>
      <c r="Q17" s="12">
        <f t="shared" si="3"/>
        <v>64000</v>
      </c>
    </row>
    <row r="18" spans="1:17" ht="27.95" customHeight="1" x14ac:dyDescent="0.15">
      <c r="A18" s="9">
        <v>14</v>
      </c>
      <c r="B18" s="10" t="s">
        <v>78</v>
      </c>
      <c r="C18" s="12">
        <v>323</v>
      </c>
      <c r="D18" s="11">
        <v>38</v>
      </c>
      <c r="E18" s="11">
        <v>0</v>
      </c>
      <c r="F18" s="11">
        <v>52</v>
      </c>
      <c r="G18" s="11">
        <f t="shared" si="0"/>
        <v>90</v>
      </c>
      <c r="H18" s="12">
        <f t="shared" si="1"/>
        <v>54500</v>
      </c>
      <c r="I18" s="51"/>
      <c r="J18" s="12">
        <v>14</v>
      </c>
      <c r="K18" s="10" t="s">
        <v>79</v>
      </c>
      <c r="L18" s="12">
        <v>280</v>
      </c>
      <c r="M18" s="12">
        <v>47</v>
      </c>
      <c r="N18" s="12">
        <v>19</v>
      </c>
      <c r="O18" s="12">
        <v>6</v>
      </c>
      <c r="P18" s="12">
        <f t="shared" si="2"/>
        <v>72</v>
      </c>
      <c r="Q18" s="12">
        <f t="shared" si="3"/>
        <v>65000</v>
      </c>
    </row>
    <row r="19" spans="1:17" ht="27.95" customHeight="1" x14ac:dyDescent="0.15">
      <c r="A19" s="9">
        <v>15</v>
      </c>
      <c r="B19" s="10" t="s">
        <v>80</v>
      </c>
      <c r="C19" s="12">
        <v>271</v>
      </c>
      <c r="D19" s="11">
        <v>59</v>
      </c>
      <c r="E19" s="11">
        <v>0</v>
      </c>
      <c r="F19" s="11">
        <v>16</v>
      </c>
      <c r="G19" s="11">
        <f t="shared" si="0"/>
        <v>75</v>
      </c>
      <c r="H19" s="12">
        <f t="shared" si="1"/>
        <v>52250</v>
      </c>
      <c r="I19" s="51"/>
      <c r="J19" s="12">
        <v>15</v>
      </c>
      <c r="K19" s="10" t="s">
        <v>81</v>
      </c>
      <c r="L19" s="12">
        <v>240</v>
      </c>
      <c r="M19" s="12">
        <v>65</v>
      </c>
      <c r="N19" s="12">
        <v>9</v>
      </c>
      <c r="O19" s="12">
        <v>6</v>
      </c>
      <c r="P19" s="12">
        <f t="shared" si="2"/>
        <v>80</v>
      </c>
      <c r="Q19" s="12">
        <f t="shared" si="3"/>
        <v>75500</v>
      </c>
    </row>
    <row r="20" spans="1:17" ht="27.95" customHeight="1" x14ac:dyDescent="0.15">
      <c r="A20" s="9">
        <v>16</v>
      </c>
      <c r="B20" s="10" t="s">
        <v>82</v>
      </c>
      <c r="C20" s="12">
        <v>506</v>
      </c>
      <c r="D20" s="11">
        <v>59</v>
      </c>
      <c r="E20" s="11">
        <v>0</v>
      </c>
      <c r="F20" s="11">
        <v>26</v>
      </c>
      <c r="G20" s="11">
        <f t="shared" si="0"/>
        <v>85</v>
      </c>
      <c r="H20" s="12">
        <f t="shared" si="1"/>
        <v>57250</v>
      </c>
      <c r="I20" s="51"/>
      <c r="J20" s="12">
        <v>16</v>
      </c>
      <c r="K20" s="10" t="s">
        <v>83</v>
      </c>
      <c r="L20" s="12">
        <v>370</v>
      </c>
      <c r="M20" s="12">
        <v>110</v>
      </c>
      <c r="N20" s="12">
        <v>22</v>
      </c>
      <c r="O20" s="12">
        <v>3</v>
      </c>
      <c r="P20" s="12">
        <f t="shared" si="2"/>
        <v>135</v>
      </c>
      <c r="Q20" s="12">
        <f t="shared" si="3"/>
        <v>128375</v>
      </c>
    </row>
    <row r="21" spans="1:17" ht="27.95" customHeight="1" x14ac:dyDescent="0.15">
      <c r="A21" s="9">
        <v>17</v>
      </c>
      <c r="B21" s="10" t="s">
        <v>84</v>
      </c>
      <c r="C21" s="12">
        <v>350</v>
      </c>
      <c r="D21" s="11">
        <v>56</v>
      </c>
      <c r="E21" s="11">
        <v>0</v>
      </c>
      <c r="F21" s="11">
        <v>38</v>
      </c>
      <c r="G21" s="11">
        <f t="shared" si="0"/>
        <v>94</v>
      </c>
      <c r="H21" s="12">
        <f t="shared" si="1"/>
        <v>61000</v>
      </c>
      <c r="I21" s="51"/>
      <c r="J21" s="12">
        <v>17</v>
      </c>
      <c r="K21" s="10" t="s">
        <v>85</v>
      </c>
      <c r="L21" s="12">
        <v>505</v>
      </c>
      <c r="M21" s="12">
        <v>132</v>
      </c>
      <c r="N21" s="12">
        <v>27</v>
      </c>
      <c r="O21" s="12">
        <v>11</v>
      </c>
      <c r="P21" s="12">
        <f t="shared" si="2"/>
        <v>170</v>
      </c>
      <c r="Q21" s="12">
        <f t="shared" si="3"/>
        <v>159125</v>
      </c>
    </row>
    <row r="22" spans="1:17" ht="27.95" customHeight="1" x14ac:dyDescent="0.15">
      <c r="A22" s="9">
        <v>18</v>
      </c>
      <c r="B22" s="10" t="s">
        <v>86</v>
      </c>
      <c r="C22" s="12">
        <v>447</v>
      </c>
      <c r="D22" s="11">
        <v>106</v>
      </c>
      <c r="E22" s="11">
        <v>0</v>
      </c>
      <c r="F22" s="11">
        <v>39</v>
      </c>
      <c r="G22" s="11">
        <f t="shared" si="0"/>
        <v>145</v>
      </c>
      <c r="H22" s="12">
        <f t="shared" si="1"/>
        <v>99000</v>
      </c>
      <c r="I22" s="51"/>
      <c r="J22" s="12">
        <v>18</v>
      </c>
      <c r="K22" s="10" t="s">
        <v>87</v>
      </c>
      <c r="L22" s="12">
        <v>251</v>
      </c>
      <c r="M22" s="12">
        <v>58</v>
      </c>
      <c r="N22" s="12">
        <v>5</v>
      </c>
      <c r="O22" s="12">
        <v>20</v>
      </c>
      <c r="P22" s="12">
        <f t="shared" si="2"/>
        <v>83</v>
      </c>
      <c r="Q22" s="12">
        <f t="shared" si="3"/>
        <v>74250</v>
      </c>
    </row>
    <row r="23" spans="1:17" ht="27.95" customHeight="1" x14ac:dyDescent="0.15">
      <c r="A23" s="9">
        <v>19</v>
      </c>
      <c r="B23" s="10" t="s">
        <v>88</v>
      </c>
      <c r="C23" s="12">
        <v>489</v>
      </c>
      <c r="D23" s="11">
        <v>67</v>
      </c>
      <c r="E23" s="11">
        <v>0</v>
      </c>
      <c r="F23" s="11">
        <v>59</v>
      </c>
      <c r="G23" s="11">
        <f t="shared" si="0"/>
        <v>126</v>
      </c>
      <c r="H23" s="12">
        <f t="shared" si="1"/>
        <v>79750</v>
      </c>
      <c r="I23" s="51"/>
      <c r="J23" s="12">
        <v>19</v>
      </c>
      <c r="K23" s="10" t="s">
        <v>89</v>
      </c>
      <c r="L23" s="12">
        <v>58</v>
      </c>
      <c r="M23" s="12">
        <v>13</v>
      </c>
      <c r="N23" s="12">
        <v>0</v>
      </c>
      <c r="O23" s="12">
        <v>45</v>
      </c>
      <c r="P23" s="12">
        <f t="shared" si="2"/>
        <v>58</v>
      </c>
      <c r="Q23" s="12">
        <f t="shared" si="3"/>
        <v>41125</v>
      </c>
    </row>
    <row r="24" spans="1:17" ht="27.95" customHeight="1" x14ac:dyDescent="0.15">
      <c r="A24" s="9">
        <v>20</v>
      </c>
      <c r="B24" s="10" t="s">
        <v>90</v>
      </c>
      <c r="C24" s="12">
        <v>130</v>
      </c>
      <c r="D24" s="11">
        <v>35</v>
      </c>
      <c r="E24" s="11">
        <v>0</v>
      </c>
      <c r="F24" s="11">
        <v>23</v>
      </c>
      <c r="G24" s="11">
        <f t="shared" si="0"/>
        <v>58</v>
      </c>
      <c r="H24" s="12">
        <f t="shared" si="1"/>
        <v>37750</v>
      </c>
      <c r="I24" s="51"/>
      <c r="J24" s="12">
        <v>20</v>
      </c>
      <c r="K24" s="10" t="s">
        <v>91</v>
      </c>
      <c r="L24" s="12">
        <v>4956</v>
      </c>
      <c r="M24" s="12">
        <v>275</v>
      </c>
      <c r="N24" s="12">
        <v>14</v>
      </c>
      <c r="O24" s="12">
        <v>112</v>
      </c>
      <c r="P24" s="12">
        <f t="shared" si="2"/>
        <v>401</v>
      </c>
      <c r="Q24" s="12">
        <f t="shared" si="3"/>
        <v>355500</v>
      </c>
    </row>
    <row r="25" spans="1:17" ht="27.95" customHeight="1" x14ac:dyDescent="0.15">
      <c r="A25" s="9">
        <v>21</v>
      </c>
      <c r="B25" s="10" t="s">
        <v>92</v>
      </c>
      <c r="C25" s="12">
        <v>900</v>
      </c>
      <c r="D25" s="11">
        <v>125</v>
      </c>
      <c r="E25" s="11">
        <v>0</v>
      </c>
      <c r="F25" s="11">
        <v>70</v>
      </c>
      <c r="G25" s="11">
        <f t="shared" si="0"/>
        <v>195</v>
      </c>
      <c r="H25" s="12">
        <f t="shared" si="1"/>
        <v>128750</v>
      </c>
      <c r="I25" s="51"/>
      <c r="J25" s="12">
        <v>21</v>
      </c>
      <c r="K25" s="10" t="s">
        <v>93</v>
      </c>
      <c r="L25" s="12">
        <v>2325</v>
      </c>
      <c r="M25" s="12">
        <v>68</v>
      </c>
      <c r="N25" s="12">
        <v>5</v>
      </c>
      <c r="O25" s="12">
        <v>46</v>
      </c>
      <c r="P25" s="12">
        <f t="shared" si="2"/>
        <v>119</v>
      </c>
      <c r="Q25" s="12">
        <f t="shared" si="3"/>
        <v>100500</v>
      </c>
    </row>
    <row r="26" spans="1:17" ht="27.95" customHeight="1" x14ac:dyDescent="0.15">
      <c r="A26" s="9">
        <v>22</v>
      </c>
      <c r="B26" s="10" t="s">
        <v>94</v>
      </c>
      <c r="C26" s="12">
        <v>1440</v>
      </c>
      <c r="D26" s="11">
        <v>70</v>
      </c>
      <c r="E26" s="11">
        <v>0</v>
      </c>
      <c r="F26" s="11">
        <v>72</v>
      </c>
      <c r="G26" s="11">
        <f t="shared" si="0"/>
        <v>142</v>
      </c>
      <c r="H26" s="12">
        <f t="shared" si="1"/>
        <v>88500</v>
      </c>
      <c r="I26" s="51"/>
      <c r="J26" s="12">
        <v>22</v>
      </c>
      <c r="K26" s="10" t="s">
        <v>95</v>
      </c>
      <c r="L26" s="12">
        <v>1225</v>
      </c>
      <c r="M26" s="12">
        <v>71</v>
      </c>
      <c r="N26" s="12">
        <v>1</v>
      </c>
      <c r="O26" s="12">
        <v>54</v>
      </c>
      <c r="P26" s="12">
        <f t="shared" si="2"/>
        <v>126</v>
      </c>
      <c r="Q26" s="12">
        <f t="shared" si="3"/>
        <v>105500</v>
      </c>
    </row>
    <row r="27" spans="1:17" ht="27.95" customHeight="1" x14ac:dyDescent="0.15">
      <c r="A27" s="9">
        <v>23</v>
      </c>
      <c r="B27" s="10" t="s">
        <v>96</v>
      </c>
      <c r="C27" s="12">
        <v>1222</v>
      </c>
      <c r="D27" s="11">
        <v>75</v>
      </c>
      <c r="E27" s="11">
        <v>0</v>
      </c>
      <c r="F27" s="11">
        <v>33</v>
      </c>
      <c r="G27" s="11">
        <f t="shared" si="0"/>
        <v>108</v>
      </c>
      <c r="H27" s="12">
        <f t="shared" si="1"/>
        <v>72750</v>
      </c>
      <c r="I27" s="51"/>
      <c r="J27" s="12"/>
      <c r="K27" s="17" t="s">
        <v>97</v>
      </c>
      <c r="L27" s="16">
        <f>SUM(L4:L26)</f>
        <v>25227</v>
      </c>
      <c r="M27" s="16">
        <f t="shared" ref="M27:Q27" si="4">SUM(M4:M26)</f>
        <v>2072</v>
      </c>
      <c r="N27" s="16">
        <f t="shared" si="4"/>
        <v>271</v>
      </c>
      <c r="O27" s="16">
        <f t="shared" si="4"/>
        <v>824</v>
      </c>
      <c r="P27" s="16">
        <f t="shared" si="4"/>
        <v>3167</v>
      </c>
      <c r="Q27" s="16">
        <f t="shared" si="4"/>
        <v>2790250</v>
      </c>
    </row>
    <row r="28" spans="1:17" ht="27.95" customHeight="1" x14ac:dyDescent="0.15">
      <c r="A28" s="9">
        <v>24</v>
      </c>
      <c r="B28" s="10" t="s">
        <v>98</v>
      </c>
      <c r="C28" s="12">
        <v>91</v>
      </c>
      <c r="D28" s="11">
        <v>12</v>
      </c>
      <c r="E28" s="11">
        <v>0</v>
      </c>
      <c r="F28" s="11">
        <v>79</v>
      </c>
      <c r="G28" s="11">
        <f t="shared" si="0"/>
        <v>91</v>
      </c>
      <c r="H28" s="12">
        <f t="shared" si="1"/>
        <v>48500</v>
      </c>
      <c r="I28" s="51"/>
      <c r="J28" s="12"/>
      <c r="K28" s="17"/>
      <c r="L28" s="16"/>
      <c r="M28" s="16"/>
      <c r="N28" s="16"/>
      <c r="O28" s="16"/>
      <c r="P28" s="16"/>
      <c r="Q28" s="16"/>
    </row>
    <row r="29" spans="1:17" ht="27.95" customHeight="1" x14ac:dyDescent="0.15">
      <c r="A29" s="9">
        <v>25</v>
      </c>
      <c r="B29" s="10" t="s">
        <v>99</v>
      </c>
      <c r="C29" s="12">
        <v>3142</v>
      </c>
      <c r="D29" s="11">
        <v>57</v>
      </c>
      <c r="E29" s="11">
        <v>0</v>
      </c>
      <c r="F29" s="11">
        <v>42</v>
      </c>
      <c r="G29" s="11">
        <f t="shared" si="0"/>
        <v>99</v>
      </c>
      <c r="H29" s="12">
        <f t="shared" si="1"/>
        <v>63750</v>
      </c>
      <c r="I29" s="51"/>
      <c r="J29" s="12"/>
      <c r="K29" s="17"/>
      <c r="L29" s="17"/>
      <c r="M29" s="17"/>
      <c r="N29" s="17"/>
      <c r="O29" s="17"/>
      <c r="P29" s="17"/>
      <c r="Q29" s="15"/>
    </row>
    <row r="30" spans="1:17" ht="27.95" customHeight="1" x14ac:dyDescent="0.15">
      <c r="A30" s="9">
        <v>26</v>
      </c>
      <c r="B30" s="13" t="s">
        <v>100</v>
      </c>
      <c r="C30" s="12">
        <v>7266</v>
      </c>
      <c r="D30" s="11">
        <v>196</v>
      </c>
      <c r="E30" s="11">
        <v>0</v>
      </c>
      <c r="F30" s="11">
        <v>105</v>
      </c>
      <c r="G30" s="11">
        <f t="shared" si="0"/>
        <v>301</v>
      </c>
      <c r="H30" s="12">
        <f t="shared" si="1"/>
        <v>199500</v>
      </c>
      <c r="I30" s="51"/>
      <c r="J30" s="12"/>
      <c r="K30" s="48" t="s">
        <v>120</v>
      </c>
      <c r="L30" s="49"/>
      <c r="M30" s="49"/>
      <c r="N30" s="49"/>
      <c r="O30" s="49"/>
      <c r="P30" s="49"/>
      <c r="Q30" s="49"/>
    </row>
    <row r="31" spans="1:17" ht="27.95" customHeight="1" x14ac:dyDescent="0.15">
      <c r="A31" s="14"/>
      <c r="B31" s="15" t="s">
        <v>101</v>
      </c>
      <c r="C31" s="16">
        <f>SUM(C5:C30)</f>
        <v>40191</v>
      </c>
      <c r="D31" s="16">
        <f>SUM(D5:D30)</f>
        <v>2187</v>
      </c>
      <c r="E31" s="16">
        <f t="shared" ref="E31:H31" si="5">SUM(E5:E30)</f>
        <v>9</v>
      </c>
      <c r="F31" s="16">
        <f t="shared" si="5"/>
        <v>1615</v>
      </c>
      <c r="G31" s="16">
        <f t="shared" si="5"/>
        <v>3811</v>
      </c>
      <c r="H31" s="16">
        <f t="shared" si="5"/>
        <v>2453375</v>
      </c>
      <c r="I31" s="52"/>
      <c r="J31" s="12"/>
      <c r="K31" s="17" t="s">
        <v>102</v>
      </c>
      <c r="L31" s="17">
        <f>C31+L27</f>
        <v>65418</v>
      </c>
      <c r="M31" s="17">
        <f t="shared" ref="M31:Q31" si="6">D31+M27</f>
        <v>4259</v>
      </c>
      <c r="N31" s="17">
        <f t="shared" si="6"/>
        <v>280</v>
      </c>
      <c r="O31" s="17">
        <f t="shared" si="6"/>
        <v>2439</v>
      </c>
      <c r="P31" s="17">
        <f t="shared" si="6"/>
        <v>6978</v>
      </c>
      <c r="Q31" s="17">
        <f t="shared" si="6"/>
        <v>5243625</v>
      </c>
    </row>
    <row r="32" spans="1:17" ht="20.100000000000001" customHeight="1" x14ac:dyDescent="0.15"/>
  </sheetData>
  <mergeCells count="5">
    <mergeCell ref="A1:Q1"/>
    <mergeCell ref="A2:Q2"/>
    <mergeCell ref="A3:Q3"/>
    <mergeCell ref="K30:Q30"/>
    <mergeCell ref="I4:I31"/>
  </mergeCells>
  <phoneticPr fontId="27" type="noConversion"/>
  <pageMargins left="0.74803149606299202" right="0.74803149606299202" top="0.78740157480314998" bottom="0.78740157480314998" header="0" footer="0"/>
  <pageSetup paperSize="9" scale="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topLeftCell="A2" workbookViewId="0">
      <selection activeCell="C17" sqref="C17"/>
    </sheetView>
  </sheetViews>
  <sheetFormatPr defaultColWidth="9" defaultRowHeight="13.5" x14ac:dyDescent="0.15"/>
  <cols>
    <col min="1" max="4" width="21.625" customWidth="1"/>
  </cols>
  <sheetData>
    <row r="1" spans="1:4" ht="27.75" customHeight="1" x14ac:dyDescent="0.15">
      <c r="A1" s="45" t="s">
        <v>103</v>
      </c>
      <c r="B1" s="46"/>
      <c r="C1" s="46"/>
      <c r="D1" s="46"/>
    </row>
    <row r="2" spans="1:4" ht="42.75" customHeight="1" x14ac:dyDescent="0.15">
      <c r="A2" s="40" t="s">
        <v>104</v>
      </c>
      <c r="B2" s="46"/>
      <c r="C2" s="46"/>
      <c r="D2" s="46"/>
    </row>
    <row r="3" spans="1:4" ht="31.5" customHeight="1" x14ac:dyDescent="0.15">
      <c r="A3" s="53" t="s">
        <v>2</v>
      </c>
      <c r="B3" s="54"/>
      <c r="C3" s="54"/>
      <c r="D3" s="54"/>
    </row>
    <row r="4" spans="1:4" ht="40.5" customHeight="1" x14ac:dyDescent="0.15">
      <c r="A4" s="4" t="s">
        <v>4</v>
      </c>
      <c r="B4" s="4" t="s">
        <v>5</v>
      </c>
      <c r="C4" s="4" t="s">
        <v>6</v>
      </c>
      <c r="D4" s="4" t="s">
        <v>7</v>
      </c>
    </row>
    <row r="5" spans="1:4" ht="40.5" customHeight="1" x14ac:dyDescent="0.15">
      <c r="A5" s="5" t="s">
        <v>105</v>
      </c>
      <c r="B5" s="5">
        <v>3204</v>
      </c>
      <c r="C5" s="5">
        <v>262</v>
      </c>
      <c r="D5" s="5">
        <f>C5*1150</f>
        <v>301300</v>
      </c>
    </row>
    <row r="6" spans="1:4" ht="40.5" customHeight="1" x14ac:dyDescent="0.15">
      <c r="A6" s="5" t="s">
        <v>106</v>
      </c>
      <c r="B6" s="5">
        <v>3036</v>
      </c>
      <c r="C6" s="5">
        <v>509</v>
      </c>
      <c r="D6" s="5">
        <f t="shared" ref="D6:D10" si="0">C6*1150</f>
        <v>585350</v>
      </c>
    </row>
    <row r="7" spans="1:4" ht="40.5" customHeight="1" x14ac:dyDescent="0.15">
      <c r="A7" s="5" t="s">
        <v>107</v>
      </c>
      <c r="B7" s="5">
        <v>2774</v>
      </c>
      <c r="C7" s="5">
        <v>436</v>
      </c>
      <c r="D7" s="5">
        <f t="shared" si="0"/>
        <v>501400</v>
      </c>
    </row>
    <row r="8" spans="1:4" ht="40.5" customHeight="1" x14ac:dyDescent="0.15">
      <c r="A8" s="5" t="s">
        <v>108</v>
      </c>
      <c r="B8" s="5">
        <v>3405</v>
      </c>
      <c r="C8" s="5">
        <v>339</v>
      </c>
      <c r="D8" s="5">
        <f t="shared" si="0"/>
        <v>389850</v>
      </c>
    </row>
    <row r="9" spans="1:4" ht="40.5" customHeight="1" x14ac:dyDescent="0.15">
      <c r="A9" s="5" t="s">
        <v>109</v>
      </c>
      <c r="B9" s="5">
        <v>2359</v>
      </c>
      <c r="C9" s="5">
        <v>302</v>
      </c>
      <c r="D9" s="5">
        <f t="shared" si="0"/>
        <v>347300</v>
      </c>
    </row>
    <row r="10" spans="1:4" ht="40.5" customHeight="1" x14ac:dyDescent="0.15">
      <c r="A10" s="5" t="s">
        <v>110</v>
      </c>
      <c r="B10" s="5">
        <v>2343</v>
      </c>
      <c r="C10" s="5">
        <v>291</v>
      </c>
      <c r="D10" s="5">
        <f t="shared" si="0"/>
        <v>334650</v>
      </c>
    </row>
    <row r="11" spans="1:4" ht="40.5" customHeight="1" x14ac:dyDescent="0.15">
      <c r="A11" s="5" t="s">
        <v>111</v>
      </c>
      <c r="B11" s="5">
        <f>SUM(B5:B10)</f>
        <v>17121</v>
      </c>
      <c r="C11" s="5">
        <f>SUM(C5:C10)</f>
        <v>2139</v>
      </c>
      <c r="D11" s="5">
        <f>SUM(D5:D10)</f>
        <v>2459850</v>
      </c>
    </row>
  </sheetData>
  <mergeCells count="3">
    <mergeCell ref="A1:D1"/>
    <mergeCell ref="A2:D2"/>
    <mergeCell ref="A3:D3"/>
  </mergeCells>
  <phoneticPr fontId="26" type="noConversion"/>
  <pageMargins left="0.74803149606299202" right="0.74803149606299202" top="0.78740157480314998" bottom="0.78740157480314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E5" sqref="E5:E6"/>
    </sheetView>
  </sheetViews>
  <sheetFormatPr defaultColWidth="9" defaultRowHeight="13.5" x14ac:dyDescent="0.15"/>
  <cols>
    <col min="1" max="5" width="17.5" customWidth="1"/>
  </cols>
  <sheetData>
    <row r="1" spans="1:5" ht="31.5" customHeight="1" x14ac:dyDescent="0.15">
      <c r="A1" s="45" t="s">
        <v>112</v>
      </c>
      <c r="B1" s="46"/>
      <c r="C1" s="46"/>
      <c r="D1" s="46"/>
      <c r="E1" s="46"/>
    </row>
    <row r="2" spans="1:5" ht="45" customHeight="1" x14ac:dyDescent="0.15">
      <c r="A2" s="40" t="s">
        <v>113</v>
      </c>
      <c r="B2" s="46"/>
      <c r="C2" s="46"/>
      <c r="D2" s="46"/>
      <c r="E2" s="46"/>
    </row>
    <row r="3" spans="1:5" ht="36.75" customHeight="1" x14ac:dyDescent="0.15">
      <c r="A3" s="55" t="s">
        <v>114</v>
      </c>
      <c r="B3" s="46"/>
      <c r="C3" s="46"/>
      <c r="D3" s="46"/>
      <c r="E3" s="46"/>
    </row>
    <row r="4" spans="1:5" ht="66" customHeight="1" x14ac:dyDescent="0.15">
      <c r="A4" s="1" t="s">
        <v>4</v>
      </c>
      <c r="B4" s="1" t="s">
        <v>115</v>
      </c>
      <c r="C4" s="1" t="s">
        <v>116</v>
      </c>
      <c r="D4" s="1" t="s">
        <v>6</v>
      </c>
      <c r="E4" s="1" t="s">
        <v>7</v>
      </c>
    </row>
    <row r="5" spans="1:5" ht="66" customHeight="1" x14ac:dyDescent="0.15">
      <c r="A5" s="2" t="s">
        <v>117</v>
      </c>
      <c r="B5" s="2">
        <v>2525</v>
      </c>
      <c r="C5" s="2">
        <v>0</v>
      </c>
      <c r="D5" s="2">
        <v>459</v>
      </c>
      <c r="E5" s="2">
        <f>D5*1150</f>
        <v>527850</v>
      </c>
    </row>
    <row r="6" spans="1:5" ht="66" customHeight="1" x14ac:dyDescent="0.15">
      <c r="A6" s="2" t="s">
        <v>118</v>
      </c>
      <c r="B6" s="2">
        <v>1561</v>
      </c>
      <c r="C6" s="2">
        <v>0</v>
      </c>
      <c r="D6" s="2">
        <v>215</v>
      </c>
      <c r="E6" s="2">
        <f>D6*1150</f>
        <v>247250</v>
      </c>
    </row>
    <row r="7" spans="1:5" ht="66" customHeight="1" x14ac:dyDescent="0.15">
      <c r="A7" s="2" t="s">
        <v>119</v>
      </c>
      <c r="B7" s="2">
        <f>SUM(B5:B6)</f>
        <v>4086</v>
      </c>
      <c r="C7" s="2">
        <f t="shared" ref="C7:E7" si="0">SUM(C5:C6)</f>
        <v>0</v>
      </c>
      <c r="D7" s="2">
        <f t="shared" si="0"/>
        <v>674</v>
      </c>
      <c r="E7" s="2">
        <f t="shared" si="0"/>
        <v>775100</v>
      </c>
    </row>
    <row r="8" spans="1:5" x14ac:dyDescent="0.15">
      <c r="A8" s="3"/>
    </row>
  </sheetData>
  <mergeCells count="3">
    <mergeCell ref="A1:E1"/>
    <mergeCell ref="A2:E2"/>
    <mergeCell ref="A3:E3"/>
  </mergeCells>
  <phoneticPr fontId="27" type="noConversion"/>
  <pageMargins left="0.74803149606299202" right="0.74803149606299202" top="0.78740157480314998" bottom="0.78740157480314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学前政府资助</vt:lpstr>
      <vt:lpstr>义教生活补助</vt:lpstr>
      <vt:lpstr>高中助学金</vt:lpstr>
      <vt:lpstr>中职助学金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yyy</dc:creator>
  <cp:lastModifiedBy>Administrator</cp:lastModifiedBy>
  <cp:lastPrinted>2024-10-21T02:10:00Z</cp:lastPrinted>
  <dcterms:created xsi:type="dcterms:W3CDTF">2021-04-27T06:03:00Z</dcterms:created>
  <dcterms:modified xsi:type="dcterms:W3CDTF">2025-04-23T02:45:09Z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EB2309CD672A4CF3AEF1A8277CF2268E_13</vt:lpwstr>
  </property>
  <property fmtid="{D5CDD505-2E9C-101B-9397-08002B2CF9AE}" pid="3" name="KSOProductBuildVer">
    <vt:lpwstr>2052-12.1.0.20784</vt:lpwstr>
  </property>
</Properties>
</file>